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outěže_dokumentace_2020\65420184\01_VÝZVA\na E-ZAK\Díl_4_Soupis prací\"/>
    </mc:Choice>
  </mc:AlternateContent>
  <bookViews>
    <workbookView xWindow="0" yWindow="0" windowWidth="23040" windowHeight="9192"/>
  </bookViews>
  <sheets>
    <sheet name="Rekapitulace stavby" sheetId="1" r:id="rId1"/>
    <sheet name="65420184 - Přeštice ON - ..." sheetId="2" r:id="rId2"/>
  </sheets>
  <definedNames>
    <definedName name="_xlnm._FilterDatabase" localSheetId="1" hidden="1">'65420184 - Přeštice ON - ...'!$C$114:$K$122</definedName>
    <definedName name="_xlnm.Print_Titles" localSheetId="1">'65420184 - Přeštice ON - ...'!$114:$114</definedName>
    <definedName name="_xlnm.Print_Titles" localSheetId="0">'Rekapitulace stavby'!$92:$92</definedName>
    <definedName name="_xlnm.Print_Area" localSheetId="1">'65420184 - Přeštice ON - ...'!$C$4:$J$76,'65420184 - Přeštice ON - ...'!$C$82:$J$98,'65420184 - Přeštice ON - ...'!$C$104:$K$122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F109" i="2"/>
  <c r="E107" i="2"/>
  <c r="F87" i="2"/>
  <c r="E85" i="2"/>
  <c r="J22" i="2"/>
  <c r="E22" i="2"/>
  <c r="J112" i="2"/>
  <c r="J21" i="2"/>
  <c r="J19" i="2"/>
  <c r="E19" i="2"/>
  <c r="J89" i="2"/>
  <c r="J18" i="2"/>
  <c r="J16" i="2"/>
  <c r="E16" i="2"/>
  <c r="F112" i="2"/>
  <c r="J15" i="2"/>
  <c r="J13" i="2"/>
  <c r="E13" i="2"/>
  <c r="F111" i="2"/>
  <c r="J12" i="2"/>
  <c r="J10" i="2"/>
  <c r="J87" i="2"/>
  <c r="L90" i="1"/>
  <c r="AM90" i="1"/>
  <c r="AM89" i="1"/>
  <c r="L89" i="1"/>
  <c r="AM87" i="1"/>
  <c r="L87" i="1"/>
  <c r="L85" i="1"/>
  <c r="L84" i="1"/>
  <c r="BK121" i="2"/>
  <c r="J119" i="2"/>
  <c r="BK118" i="2"/>
  <c r="J121" i="2"/>
  <c r="AS94" i="1"/>
  <c r="J122" i="2"/>
  <c r="BK122" i="2"/>
  <c r="BK119" i="2"/>
  <c r="J118" i="2"/>
  <c r="R117" i="2" l="1"/>
  <c r="BK120" i="2"/>
  <c r="J120" i="2"/>
  <c r="J97" i="2"/>
  <c r="R120" i="2"/>
  <c r="BK117" i="2"/>
  <c r="BK116" i="2"/>
  <c r="J116" i="2"/>
  <c r="J95" i="2" s="1"/>
  <c r="P117" i="2"/>
  <c r="T117" i="2"/>
  <c r="P120" i="2"/>
  <c r="P116" i="2" s="1"/>
  <c r="P115" i="2" s="1"/>
  <c r="AU95" i="1" s="1"/>
  <c r="AU94" i="1" s="1"/>
  <c r="T120" i="2"/>
  <c r="F89" i="2"/>
  <c r="J90" i="2"/>
  <c r="J111" i="2"/>
  <c r="F90" i="2"/>
  <c r="J109" i="2"/>
  <c r="BE119" i="2"/>
  <c r="BE121" i="2"/>
  <c r="BE118" i="2"/>
  <c r="BE122" i="2"/>
  <c r="F34" i="2"/>
  <c r="BC95" i="1"/>
  <c r="BC94" i="1"/>
  <c r="AY94" i="1" s="1"/>
  <c r="F33" i="2"/>
  <c r="BB95" i="1"/>
  <c r="BB94" i="1"/>
  <c r="W31" i="1" s="1"/>
  <c r="F35" i="2"/>
  <c r="BD95" i="1"/>
  <c r="BD94" i="1"/>
  <c r="W33" i="1" s="1"/>
  <c r="J32" i="2"/>
  <c r="AW95" i="1" s="1"/>
  <c r="F32" i="2"/>
  <c r="BA95" i="1" s="1"/>
  <c r="BA94" i="1" s="1"/>
  <c r="W30" i="1" s="1"/>
  <c r="R116" i="2" l="1"/>
  <c r="R115" i="2" s="1"/>
  <c r="T116" i="2"/>
  <c r="T115" i="2"/>
  <c r="BK115" i="2"/>
  <c r="J115" i="2" s="1"/>
  <c r="J94" i="2" s="1"/>
  <c r="J117" i="2"/>
  <c r="J96" i="2" s="1"/>
  <c r="AW94" i="1"/>
  <c r="AK30" i="1"/>
  <c r="AX94" i="1"/>
  <c r="J31" i="2"/>
  <c r="AV95" i="1" s="1"/>
  <c r="AT95" i="1" s="1"/>
  <c r="W32" i="1"/>
  <c r="F31" i="2"/>
  <c r="AZ95" i="1" s="1"/>
  <c r="AZ94" i="1" s="1"/>
  <c r="W29" i="1" s="1"/>
  <c r="J28" i="2" l="1"/>
  <c r="AG95" i="1"/>
  <c r="AN95" i="1"/>
  <c r="AV94" i="1"/>
  <c r="AK29" i="1" s="1"/>
  <c r="J37" i="2" l="1"/>
  <c r="AT94" i="1"/>
  <c r="AG94" i="1"/>
  <c r="AN94" i="1"/>
  <c r="AK26" i="1" l="1"/>
  <c r="AK35" i="1"/>
</calcChain>
</file>

<file path=xl/sharedStrings.xml><?xml version="1.0" encoding="utf-8"?>
<sst xmlns="http://schemas.openxmlformats.org/spreadsheetml/2006/main" count="317" uniqueCount="127">
  <si>
    <t>Export Komplet</t>
  </si>
  <si>
    <t/>
  </si>
  <si>
    <t>2.0</t>
  </si>
  <si>
    <t>ZAMOK</t>
  </si>
  <si>
    <t>False</t>
  </si>
  <si>
    <t>{1ce36bc8-2314-4da0-8832-3d6809e8158b}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</si>
  <si>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</si>
  <si>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</si>
  <si>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</si>
  <si>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</si>
  <si>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</si>
  <si>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</si>
  <si>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</si>
  <si>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</si>
  <si>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65420184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</si>
  <si>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</si>
  <si>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</si>
  <si>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Přeštice ON - Oprava VB - projektová dokumentace</t>
  </si>
  <si>
    <t>KSO:</t>
  </si>
  <si>
    <t>CC-CZ:</t>
  </si>
  <si>
    <t>Místo:</t>
  </si>
  <si>
    <t xml:space="preserve"> </t>
  </si>
  <si>
    <t>Datum:</t>
  </si>
  <si>
    <t>12. 7. 2020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</si>
  <si>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</si>
  <si>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</si>
  <si>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</si>
  <si>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</si>
  <si>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</si>
  <si>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</si>
  <si>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</si>
  <si>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</si>
  <si>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</si>
  <si>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</si>
  <si>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</si>
  <si>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</si>
  <si>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</si>
  <si>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</si>
  <si>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</si>
  <si>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</si>
  <si>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</si>
  <si>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</si>
  <si>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</si>
  <si>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</si>
  <si>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</si>
  <si>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</si>
  <si>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</si>
  <si>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</si>
  <si>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</si>
  <si>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</si>
  <si>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</si>
  <si>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</si>
  <si>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</si>
  <si>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</si>
  <si>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</si>
  <si>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</si>
  <si>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</si>
  <si>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</si>
  <si>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</si>
  <si>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</si>
  <si>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</si>
  <si>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</si>
  <si>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</si>
  <si>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</si>
  <si>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</si>
  <si>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</si>
  <si>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</si>
  <si>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</si>
  <si>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</si>
  <si>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</si>
  <si>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</si>
  <si>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</si>
  <si>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</si>
  <si>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</si>
  <si>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</si>
  <si>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</si>
  <si>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</si>
  <si>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</si>
  <si>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</si>
  <si>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</si>
  <si>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</si>
  <si>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</si>
  <si>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</si>
  <si>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</si>
  <si>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</si>
  <si>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</si>
  <si>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</si>
  <si>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</si>
  <si>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</si>
  <si>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</si>
  <si>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</si>
  <si>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</si>
  <si>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</si>
  <si>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</si>
  <si>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</si>
  <si>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</si>
  <si>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</si>
  <si>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</si>
  <si>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</si>
  <si>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</si>
  <si>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</si>
  <si>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</si>
  <si>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</si>
  <si>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</si>
  <si>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</si>
  <si>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</si>
  <si>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</si>
  <si>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</si>
  <si>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</si>
  <si>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</si>
  <si>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</t>
  </si>
  <si>
    <t>kpl</t>
  </si>
  <si>
    <t>CS ÚRS 2020 02</t>
  </si>
  <si>
    <t>1024</t>
  </si>
  <si>
    <t>-1580985459</t>
  </si>
  <si>
    <t>013002000</t>
  </si>
  <si>
    <t>Projektové práce</t>
  </si>
  <si>
    <t>-408100201</t>
  </si>
  <si>
    <t>VRN4</t>
  </si>
  <si>
    <t>Inženýrská činnost</t>
  </si>
  <si>
    <t>3</t>
  </si>
  <si>
    <t>040001000</t>
  </si>
  <si>
    <t>-1680920841</t>
  </si>
  <si>
    <t>4</t>
  </si>
  <si>
    <t>045002000</t>
  </si>
  <si>
    <t>Kompletační a koordinační činnost</t>
  </si>
  <si>
    <t>-1496603148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</si>
</sst>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199" t="s">
        <v>14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19"/>
      <c r="AQ5" s="19"/>
      <c r="AR5" s="17"/>
      <c r="BE5" s="196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01" t="s">
        <v>17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19"/>
      <c r="AQ6" s="19"/>
      <c r="AR6" s="17"/>
      <c r="BE6" s="19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19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197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197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197"/>
      <c r="BS10" s="14" t="s">
        <v>6</v>
      </c>
    </row>
    <row r="11" spans="1:74" s="1" customFormat="1" ht="18.45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197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197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197"/>
      <c r="BS13" s="14" t="s">
        <v>6</v>
      </c>
    </row>
    <row r="14" spans="1:74" ht="13.2">
      <c r="B14" s="18"/>
      <c r="C14" s="19"/>
      <c r="D14" s="19"/>
      <c r="E14" s="202" t="s">
        <v>28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197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197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197"/>
      <c r="BS16" s="14" t="s">
        <v>4</v>
      </c>
    </row>
    <row r="17" spans="1:71" s="1" customFormat="1" ht="18.45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197"/>
      <c r="BS17" s="14" t="s">
        <v>30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197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197"/>
      <c r="BS19" s="14" t="s">
        <v>6</v>
      </c>
    </row>
    <row r="20" spans="1:71" s="1" customFormat="1" ht="18.45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197"/>
      <c r="BS20" s="14" t="s">
        <v>30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197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197"/>
    </row>
    <row r="23" spans="1:71" s="1" customFormat="1" ht="16.5" customHeight="1">
      <c r="B23" s="18"/>
      <c r="C23" s="19"/>
      <c r="D23" s="19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19"/>
      <c r="AP23" s="19"/>
      <c r="AQ23" s="19"/>
      <c r="AR23" s="17"/>
      <c r="BE23" s="197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197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197"/>
    </row>
    <row r="26" spans="1:71" s="2" customFormat="1" ht="25.95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5">
        <f>ROUND(AG94,2)</f>
        <v>0</v>
      </c>
      <c r="AL26" s="206"/>
      <c r="AM26" s="206"/>
      <c r="AN26" s="206"/>
      <c r="AO26" s="206"/>
      <c r="AP26" s="33"/>
      <c r="AQ26" s="33"/>
      <c r="AR26" s="36"/>
      <c r="BE26" s="197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197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07" t="s">
        <v>34</v>
      </c>
      <c r="M28" s="207"/>
      <c r="N28" s="207"/>
      <c r="O28" s="207"/>
      <c r="P28" s="207"/>
      <c r="Q28" s="33"/>
      <c r="R28" s="33"/>
      <c r="S28" s="33"/>
      <c r="T28" s="33"/>
      <c r="U28" s="33"/>
      <c r="V28" s="33"/>
      <c r="W28" s="207" t="s">
        <v>35</v>
      </c>
      <c r="X28" s="207"/>
      <c r="Y28" s="207"/>
      <c r="Z28" s="207"/>
      <c r="AA28" s="207"/>
      <c r="AB28" s="207"/>
      <c r="AC28" s="207"/>
      <c r="AD28" s="207"/>
      <c r="AE28" s="207"/>
      <c r="AF28" s="33"/>
      <c r="AG28" s="33"/>
      <c r="AH28" s="33"/>
      <c r="AI28" s="33"/>
      <c r="AJ28" s="33"/>
      <c r="AK28" s="207" t="s">
        <v>36</v>
      </c>
      <c r="AL28" s="207"/>
      <c r="AM28" s="207"/>
      <c r="AN28" s="207"/>
      <c r="AO28" s="207"/>
      <c r="AP28" s="33"/>
      <c r="AQ28" s="33"/>
      <c r="AR28" s="36"/>
      <c r="BE28" s="197"/>
    </row>
    <row r="29" spans="1:71" s="3" customFormat="1" ht="14.4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10">
        <v>0.21</v>
      </c>
      <c r="M29" s="209"/>
      <c r="N29" s="209"/>
      <c r="O29" s="209"/>
      <c r="P29" s="209"/>
      <c r="Q29" s="38"/>
      <c r="R29" s="38"/>
      <c r="S29" s="38"/>
      <c r="T29" s="38"/>
      <c r="U29" s="38"/>
      <c r="V29" s="38"/>
      <c r="W29" s="208">
        <f>ROUND(AZ94, 2)</f>
        <v>0</v>
      </c>
      <c r="X29" s="209"/>
      <c r="Y29" s="209"/>
      <c r="Z29" s="209"/>
      <c r="AA29" s="209"/>
      <c r="AB29" s="209"/>
      <c r="AC29" s="209"/>
      <c r="AD29" s="209"/>
      <c r="AE29" s="209"/>
      <c r="AF29" s="38"/>
      <c r="AG29" s="38"/>
      <c r="AH29" s="38"/>
      <c r="AI29" s="38"/>
      <c r="AJ29" s="38"/>
      <c r="AK29" s="208">
        <f>ROUND(AV94, 2)</f>
        <v>0</v>
      </c>
      <c r="AL29" s="209"/>
      <c r="AM29" s="209"/>
      <c r="AN29" s="209"/>
      <c r="AO29" s="209"/>
      <c r="AP29" s="38"/>
      <c r="AQ29" s="38"/>
      <c r="AR29" s="39"/>
      <c r="BE29" s="198"/>
    </row>
    <row r="30" spans="1:71" s="3" customFormat="1" ht="14.4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10">
        <v>0.15</v>
      </c>
      <c r="M30" s="209"/>
      <c r="N30" s="209"/>
      <c r="O30" s="209"/>
      <c r="P30" s="209"/>
      <c r="Q30" s="38"/>
      <c r="R30" s="38"/>
      <c r="S30" s="38"/>
      <c r="T30" s="38"/>
      <c r="U30" s="38"/>
      <c r="V30" s="38"/>
      <c r="W30" s="208">
        <f>ROUND(BA94, 2)</f>
        <v>0</v>
      </c>
      <c r="X30" s="209"/>
      <c r="Y30" s="209"/>
      <c r="Z30" s="209"/>
      <c r="AA30" s="209"/>
      <c r="AB30" s="209"/>
      <c r="AC30" s="209"/>
      <c r="AD30" s="209"/>
      <c r="AE30" s="209"/>
      <c r="AF30" s="38"/>
      <c r="AG30" s="38"/>
      <c r="AH30" s="38"/>
      <c r="AI30" s="38"/>
      <c r="AJ30" s="38"/>
      <c r="AK30" s="208">
        <f>ROUND(AW94, 2)</f>
        <v>0</v>
      </c>
      <c r="AL30" s="209"/>
      <c r="AM30" s="209"/>
      <c r="AN30" s="209"/>
      <c r="AO30" s="209"/>
      <c r="AP30" s="38"/>
      <c r="AQ30" s="38"/>
      <c r="AR30" s="39"/>
      <c r="BE30" s="198"/>
    </row>
    <row r="31" spans="1:71" s="3" customFormat="1" ht="14.4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10">
        <v>0.21</v>
      </c>
      <c r="M31" s="209"/>
      <c r="N31" s="209"/>
      <c r="O31" s="209"/>
      <c r="P31" s="209"/>
      <c r="Q31" s="38"/>
      <c r="R31" s="38"/>
      <c r="S31" s="38"/>
      <c r="T31" s="38"/>
      <c r="U31" s="38"/>
      <c r="V31" s="38"/>
      <c r="W31" s="208">
        <f>ROUND(BB94, 2)</f>
        <v>0</v>
      </c>
      <c r="X31" s="209"/>
      <c r="Y31" s="209"/>
      <c r="Z31" s="209"/>
      <c r="AA31" s="209"/>
      <c r="AB31" s="209"/>
      <c r="AC31" s="209"/>
      <c r="AD31" s="209"/>
      <c r="AE31" s="209"/>
      <c r="AF31" s="38"/>
      <c r="AG31" s="38"/>
      <c r="AH31" s="38"/>
      <c r="AI31" s="38"/>
      <c r="AJ31" s="38"/>
      <c r="AK31" s="208">
        <v>0</v>
      </c>
      <c r="AL31" s="209"/>
      <c r="AM31" s="209"/>
      <c r="AN31" s="209"/>
      <c r="AO31" s="209"/>
      <c r="AP31" s="38"/>
      <c r="AQ31" s="38"/>
      <c r="AR31" s="39"/>
      <c r="BE31" s="198"/>
    </row>
    <row r="32" spans="1:71" s="3" customFormat="1" ht="14.4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10">
        <v>0.15</v>
      </c>
      <c r="M32" s="209"/>
      <c r="N32" s="209"/>
      <c r="O32" s="209"/>
      <c r="P32" s="209"/>
      <c r="Q32" s="38"/>
      <c r="R32" s="38"/>
      <c r="S32" s="38"/>
      <c r="T32" s="38"/>
      <c r="U32" s="38"/>
      <c r="V32" s="38"/>
      <c r="W32" s="208">
        <f>ROUND(BC94, 2)</f>
        <v>0</v>
      </c>
      <c r="X32" s="209"/>
      <c r="Y32" s="209"/>
      <c r="Z32" s="209"/>
      <c r="AA32" s="209"/>
      <c r="AB32" s="209"/>
      <c r="AC32" s="209"/>
      <c r="AD32" s="209"/>
      <c r="AE32" s="209"/>
      <c r="AF32" s="38"/>
      <c r="AG32" s="38"/>
      <c r="AH32" s="38"/>
      <c r="AI32" s="38"/>
      <c r="AJ32" s="38"/>
      <c r="AK32" s="208">
        <v>0</v>
      </c>
      <c r="AL32" s="209"/>
      <c r="AM32" s="209"/>
      <c r="AN32" s="209"/>
      <c r="AO32" s="209"/>
      <c r="AP32" s="38"/>
      <c r="AQ32" s="38"/>
      <c r="AR32" s="39"/>
      <c r="BE32" s="198"/>
    </row>
    <row r="33" spans="1:57" s="3" customFormat="1" ht="14.4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10">
        <v>0</v>
      </c>
      <c r="M33" s="209"/>
      <c r="N33" s="209"/>
      <c r="O33" s="209"/>
      <c r="P33" s="209"/>
      <c r="Q33" s="38"/>
      <c r="R33" s="38"/>
      <c r="S33" s="38"/>
      <c r="T33" s="38"/>
      <c r="U33" s="38"/>
      <c r="V33" s="38"/>
      <c r="W33" s="208">
        <f>ROUND(BD94, 2)</f>
        <v>0</v>
      </c>
      <c r="X33" s="209"/>
      <c r="Y33" s="209"/>
      <c r="Z33" s="209"/>
      <c r="AA33" s="209"/>
      <c r="AB33" s="209"/>
      <c r="AC33" s="209"/>
      <c r="AD33" s="209"/>
      <c r="AE33" s="209"/>
      <c r="AF33" s="38"/>
      <c r="AG33" s="38"/>
      <c r="AH33" s="38"/>
      <c r="AI33" s="38"/>
      <c r="AJ33" s="38"/>
      <c r="AK33" s="208">
        <v>0</v>
      </c>
      <c r="AL33" s="209"/>
      <c r="AM33" s="209"/>
      <c r="AN33" s="209"/>
      <c r="AO33" s="209"/>
      <c r="AP33" s="38"/>
      <c r="AQ33" s="38"/>
      <c r="AR33" s="39"/>
      <c r="BE33" s="198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197"/>
    </row>
    <row r="35" spans="1:57" s="2" customFormat="1" ht="25.95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11" t="s">
        <v>45</v>
      </c>
      <c r="Y35" s="212"/>
      <c r="Z35" s="212"/>
      <c r="AA35" s="212"/>
      <c r="AB35" s="212"/>
      <c r="AC35" s="42"/>
      <c r="AD35" s="42"/>
      <c r="AE35" s="42"/>
      <c r="AF35" s="42"/>
      <c r="AG35" s="42"/>
      <c r="AH35" s="42"/>
      <c r="AI35" s="42"/>
      <c r="AJ35" s="42"/>
      <c r="AK35" s="213">
        <f>SUM(AK26:AK33)</f>
        <v>0</v>
      </c>
      <c r="AL35" s="212"/>
      <c r="AM35" s="212"/>
      <c r="AN35" s="212"/>
      <c r="AO35" s="214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0.199999999999999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65420184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5" t="str">
        <f>K6</f>
        <v>Přeštice ON - Oprava VB - projektová dokumentace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60"/>
      <c r="AQ85" s="60"/>
      <c r="AR85" s="61"/>
    </row>
    <row r="86" spans="1:90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17" t="str">
        <f>IF(AN8= "","",AN8)</f>
        <v>12. 7. 2020</v>
      </c>
      <c r="AN87" s="217"/>
      <c r="AO87" s="33"/>
      <c r="AP87" s="33"/>
      <c r="AQ87" s="33"/>
      <c r="AR87" s="36"/>
      <c r="BE87" s="31"/>
    </row>
    <row r="88" spans="1:90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18" t="str">
        <f>IF(E17="","",E17)</f>
        <v xml:space="preserve"> </v>
      </c>
      <c r="AN89" s="219"/>
      <c r="AO89" s="219"/>
      <c r="AP89" s="219"/>
      <c r="AQ89" s="33"/>
      <c r="AR89" s="36"/>
      <c r="AS89" s="220" t="s">
        <v>53</v>
      </c>
      <c r="AT89" s="221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15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18" t="str">
        <f>IF(E20="","",E20)</f>
        <v xml:space="preserve"> </v>
      </c>
      <c r="AN90" s="219"/>
      <c r="AO90" s="219"/>
      <c r="AP90" s="219"/>
      <c r="AQ90" s="33"/>
      <c r="AR90" s="36"/>
      <c r="AS90" s="222"/>
      <c r="AT90" s="223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4"/>
      <c r="AT91" s="225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26" t="s">
        <v>54</v>
      </c>
      <c r="D92" s="227"/>
      <c r="E92" s="227"/>
      <c r="F92" s="227"/>
      <c r="G92" s="227"/>
      <c r="H92" s="70"/>
      <c r="I92" s="228" t="s">
        <v>55</v>
      </c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9" t="s">
        <v>56</v>
      </c>
      <c r="AH92" s="227"/>
      <c r="AI92" s="227"/>
      <c r="AJ92" s="227"/>
      <c r="AK92" s="227"/>
      <c r="AL92" s="227"/>
      <c r="AM92" s="227"/>
      <c r="AN92" s="228" t="s">
        <v>57</v>
      </c>
      <c r="AO92" s="227"/>
      <c r="AP92" s="230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0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4">
        <f>ROUND(AG95,2)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72</v>
      </c>
      <c r="BT94" s="88" t="s">
        <v>73</v>
      </c>
      <c r="BV94" s="88" t="s">
        <v>74</v>
      </c>
      <c r="BW94" s="88" t="s">
        <v>5</v>
      </c>
      <c r="BX94" s="88" t="s">
        <v>75</v>
      </c>
      <c r="CL94" s="88" t="s">
        <v>1</v>
      </c>
    </row>
    <row r="95" spans="1:90" s="7" customFormat="1" ht="24.75" customHeight="1">
      <c r="A95" s="89" t="s">
        <v>76</v>
      </c>
      <c r="B95" s="90"/>
      <c r="C95" s="91"/>
      <c r="D95" s="233" t="s">
        <v>14</v>
      </c>
      <c r="E95" s="233"/>
      <c r="F95" s="233"/>
      <c r="G95" s="233"/>
      <c r="H95" s="233"/>
      <c r="I95" s="92"/>
      <c r="J95" s="233" t="s">
        <v>17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1">
        <f>'65420184 - Přeštice ON - ...'!J28</f>
        <v>0</v>
      </c>
      <c r="AH95" s="232"/>
      <c r="AI95" s="232"/>
      <c r="AJ95" s="232"/>
      <c r="AK95" s="232"/>
      <c r="AL95" s="232"/>
      <c r="AM95" s="232"/>
      <c r="AN95" s="231">
        <f>SUM(AG95,AT95)</f>
        <v>0</v>
      </c>
      <c r="AO95" s="232"/>
      <c r="AP95" s="232"/>
      <c r="AQ95" s="93" t="s">
        <v>77</v>
      </c>
      <c r="AR95" s="94"/>
      <c r="AS95" s="95">
        <v>0</v>
      </c>
      <c r="AT95" s="96">
        <f>ROUND(SUM(AV95:AW95),2)</f>
        <v>0</v>
      </c>
      <c r="AU95" s="97">
        <f>'65420184 - Přeštice ON - ...'!P115</f>
        <v>0</v>
      </c>
      <c r="AV95" s="96">
        <f>'65420184 - Přeštice ON - ...'!J31</f>
        <v>0</v>
      </c>
      <c r="AW95" s="96">
        <f>'65420184 - Přeštice ON - ...'!J32</f>
        <v>0</v>
      </c>
      <c r="AX95" s="96">
        <f>'65420184 - Přeštice ON - ...'!J33</f>
        <v>0</v>
      </c>
      <c r="AY95" s="96">
        <f>'65420184 - Přeštice ON - ...'!J34</f>
        <v>0</v>
      </c>
      <c r="AZ95" s="96">
        <f>'65420184 - Přeštice ON - ...'!F31</f>
        <v>0</v>
      </c>
      <c r="BA95" s="96">
        <f>'65420184 - Přeštice ON - ...'!F32</f>
        <v>0</v>
      </c>
      <c r="BB95" s="96">
        <f>'65420184 - Přeštice ON - ...'!F33</f>
        <v>0</v>
      </c>
      <c r="BC95" s="96">
        <f>'65420184 - Přeštice ON - ...'!F34</f>
        <v>0</v>
      </c>
      <c r="BD95" s="98">
        <f>'65420184 - Přeštice ON - ...'!F35</f>
        <v>0</v>
      </c>
      <c r="BT95" s="99" t="s">
        <v>78</v>
      </c>
      <c r="BU95" s="99" t="s">
        <v>79</v>
      </c>
      <c r="BV95" s="99" t="s">
        <v>74</v>
      </c>
      <c r="BW95" s="99" t="s">
        <v>5</v>
      </c>
      <c r="BX95" s="99" t="s">
        <v>75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cz8EL0r2+nPVz+PXnGeTd8N/NF52g25L6m24Pi5DrPlvuZXO37xk3qnIpoejoSyHTvURn81SAqRtNoNfVL/sOw==" saltValue="BSZgQKFugY3AmBQ7kq0DWP8e1rK0VQ2xF4OzVwLN0XIZzUrITySZkk7nXgEzIgTP4z4v6+q8Zi93Ykll2FU+3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65420184 - Přeštice ON -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5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80</v>
      </c>
    </row>
    <row r="4" spans="1:46" s="1" customFormat="1" ht="24.9" customHeight="1">
      <c r="B4" s="17"/>
      <c r="D4" s="102" t="s">
        <v>81</v>
      </c>
      <c r="L4" s="17"/>
      <c r="M4" s="103" t="s">
        <v>10</v>
      </c>
      <c r="AT4" s="14" t="s">
        <v>4</v>
      </c>
    </row>
    <row r="5" spans="1:46" s="1" customFormat="1" ht="6.9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237" t="s">
        <v>17</v>
      </c>
      <c r="F7" s="238"/>
      <c r="G7" s="238"/>
      <c r="H7" s="238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0.199999999999999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stavby'!AN8</f>
        <v>12. 7. 2020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8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tr">
        <f>IF('Rekapitulace stavby'!AN10="","",'Rekapitulace stavby'!AN10)</f>
        <v/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tr">
        <f>IF('Rekapitulace stavby'!E11="","",'Rekapitulace stavby'!E11)</f>
        <v xml:space="preserve"> </v>
      </c>
      <c r="F13" s="31"/>
      <c r="G13" s="31"/>
      <c r="H13" s="31"/>
      <c r="I13" s="104" t="s">
        <v>26</v>
      </c>
      <c r="J13" s="105" t="str">
        <f>IF('Rekapitulace stavby'!AN11="","",'Rekapitulace stavby'!AN11)</f>
        <v/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27</v>
      </c>
      <c r="E15" s="31"/>
      <c r="F15" s="31"/>
      <c r="G15" s="31"/>
      <c r="H15" s="31"/>
      <c r="I15" s="104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39" t="str">
        <f>'Rekapitulace stavby'!E14</f>
        <v>Vyplň údaj</v>
      </c>
      <c r="F16" s="240"/>
      <c r="G16" s="240"/>
      <c r="H16" s="240"/>
      <c r="I16" s="104" t="s">
        <v>26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29</v>
      </c>
      <c r="E18" s="31"/>
      <c r="F18" s="31"/>
      <c r="G18" s="31"/>
      <c r="H18" s="31"/>
      <c r="I18" s="104" t="s">
        <v>25</v>
      </c>
      <c r="J18" s="105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tr">
        <f>IF('Rekapitulace stavby'!E17="","",'Rekapitulace stavby'!E17)</f>
        <v xml:space="preserve"> </v>
      </c>
      <c r="F19" s="31"/>
      <c r="G19" s="31"/>
      <c r="H19" s="31"/>
      <c r="I19" s="104" t="s">
        <v>26</v>
      </c>
      <c r="J19" s="105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31</v>
      </c>
      <c r="E21" s="31"/>
      <c r="F21" s="31"/>
      <c r="G21" s="31"/>
      <c r="H21" s="31"/>
      <c r="I21" s="104" t="s">
        <v>25</v>
      </c>
      <c r="J21" s="105" t="str">
        <f>IF('Rekapitulace stavby'!AN19="","",'Rekapitulace stavby'!AN19)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 t="str">
        <f>IF('Rekapitulace stavby'!E20="","",'Rekapitulace stavby'!E20)</f>
        <v xml:space="preserve"> </v>
      </c>
      <c r="F22" s="31"/>
      <c r="G22" s="31"/>
      <c r="H22" s="31"/>
      <c r="I22" s="104" t="s">
        <v>26</v>
      </c>
      <c r="J22" s="105" t="str">
        <f>IF('Rekapitulace stavby'!AN20="","",'Rekapitulace stavby'!AN20)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32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41" t="s">
        <v>1</v>
      </c>
      <c r="F25" s="241"/>
      <c r="G25" s="241"/>
      <c r="H25" s="241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33</v>
      </c>
      <c r="E28" s="31"/>
      <c r="F28" s="31"/>
      <c r="G28" s="31"/>
      <c r="H28" s="31"/>
      <c r="I28" s="31"/>
      <c r="J28" s="112">
        <f>ROUND(J115,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" customHeight="1">
      <c r="A30" s="31"/>
      <c r="B30" s="36"/>
      <c r="C30" s="31"/>
      <c r="D30" s="31"/>
      <c r="E30" s="31"/>
      <c r="F30" s="113" t="s">
        <v>35</v>
      </c>
      <c r="G30" s="31"/>
      <c r="H30" s="31"/>
      <c r="I30" s="113" t="s">
        <v>34</v>
      </c>
      <c r="J30" s="113" t="s">
        <v>36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" customHeight="1">
      <c r="A31" s="31"/>
      <c r="B31" s="36"/>
      <c r="C31" s="31"/>
      <c r="D31" s="114" t="s">
        <v>37</v>
      </c>
      <c r="E31" s="104" t="s">
        <v>38</v>
      </c>
      <c r="F31" s="115">
        <f>ROUND((SUM(BE115:BE122)),  2)</f>
        <v>0</v>
      </c>
      <c r="G31" s="31"/>
      <c r="H31" s="31"/>
      <c r="I31" s="116">
        <v>0.21</v>
      </c>
      <c r="J31" s="115">
        <f>ROUND(((SUM(BE115:BE122))*I31),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104" t="s">
        <v>39</v>
      </c>
      <c r="F32" s="115">
        <f>ROUND((SUM(BF115:BF122)),  2)</f>
        <v>0</v>
      </c>
      <c r="G32" s="31"/>
      <c r="H32" s="31"/>
      <c r="I32" s="116">
        <v>0.15</v>
      </c>
      <c r="J32" s="115">
        <f>ROUND(((SUM(BF115:BF122))*I32),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hidden="1" customHeight="1">
      <c r="A33" s="31"/>
      <c r="B33" s="36"/>
      <c r="C33" s="31"/>
      <c r="D33" s="31"/>
      <c r="E33" s="104" t="s">
        <v>40</v>
      </c>
      <c r="F33" s="115">
        <f>ROUND((SUM(BG115:BG122)),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hidden="1" customHeight="1">
      <c r="A34" s="31"/>
      <c r="B34" s="36"/>
      <c r="C34" s="31"/>
      <c r="D34" s="31"/>
      <c r="E34" s="104" t="s">
        <v>41</v>
      </c>
      <c r="F34" s="115">
        <f>ROUND((SUM(BH115:BH122)),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4" t="s">
        <v>42</v>
      </c>
      <c r="F35" s="115">
        <f>ROUND((SUM(BI115:BI122)),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43</v>
      </c>
      <c r="E37" s="119"/>
      <c r="F37" s="119"/>
      <c r="G37" s="120" t="s">
        <v>44</v>
      </c>
      <c r="H37" s="121" t="s">
        <v>45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" customHeight="1">
      <c r="B39" s="17"/>
      <c r="L39" s="17"/>
    </row>
    <row r="40" spans="1:31" s="1" customFormat="1" ht="14.4" customHeight="1">
      <c r="B40" s="17"/>
      <c r="L40" s="17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4" t="s">
        <v>46</v>
      </c>
      <c r="E50" s="125"/>
      <c r="F50" s="125"/>
      <c r="G50" s="124" t="s">
        <v>47</v>
      </c>
      <c r="H50" s="125"/>
      <c r="I50" s="125"/>
      <c r="J50" s="125"/>
      <c r="K50" s="125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26" t="s">
        <v>48</v>
      </c>
      <c r="E61" s="127"/>
      <c r="F61" s="128" t="s">
        <v>49</v>
      </c>
      <c r="G61" s="126" t="s">
        <v>48</v>
      </c>
      <c r="H61" s="127"/>
      <c r="I61" s="127"/>
      <c r="J61" s="129" t="s">
        <v>49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4" t="s">
        <v>50</v>
      </c>
      <c r="E65" s="130"/>
      <c r="F65" s="130"/>
      <c r="G65" s="124" t="s">
        <v>51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26" t="s">
        <v>48</v>
      </c>
      <c r="E76" s="127"/>
      <c r="F76" s="128" t="s">
        <v>49</v>
      </c>
      <c r="G76" s="126" t="s">
        <v>48</v>
      </c>
      <c r="H76" s="127"/>
      <c r="I76" s="127"/>
      <c r="J76" s="129" t="s">
        <v>49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82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15" t="str">
        <f>E7</f>
        <v>Přeštice ON - Oprava VB - projektová dokumentace</v>
      </c>
      <c r="F85" s="242"/>
      <c r="G85" s="242"/>
      <c r="H85" s="242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 xml:space="preserve"> </v>
      </c>
      <c r="G87" s="33"/>
      <c r="H87" s="33"/>
      <c r="I87" s="26" t="s">
        <v>22</v>
      </c>
      <c r="J87" s="63" t="str">
        <f>IF(J10="","",J10)</f>
        <v>12. 7. 2020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15" customHeight="1">
      <c r="A89" s="31"/>
      <c r="B89" s="32"/>
      <c r="C89" s="26" t="s">
        <v>24</v>
      </c>
      <c r="D89" s="33"/>
      <c r="E89" s="33"/>
      <c r="F89" s="24" t="str">
        <f>E13</f>
        <v xml:space="preserve"> </v>
      </c>
      <c r="G89" s="33"/>
      <c r="H89" s="33"/>
      <c r="I89" s="26" t="s">
        <v>29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15" customHeight="1">
      <c r="A90" s="31"/>
      <c r="B90" s="32"/>
      <c r="C90" s="26" t="s">
        <v>27</v>
      </c>
      <c r="D90" s="33"/>
      <c r="E90" s="33"/>
      <c r="F90" s="24" t="str">
        <f>IF(E16="","",E16)</f>
        <v>Vyplň údaj</v>
      </c>
      <c r="G90" s="33"/>
      <c r="H90" s="33"/>
      <c r="I90" s="26" t="s">
        <v>31</v>
      </c>
      <c r="J90" s="29" t="str">
        <f>E22</f>
        <v xml:space="preserve"> 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83</v>
      </c>
      <c r="D92" s="136"/>
      <c r="E92" s="136"/>
      <c r="F92" s="136"/>
      <c r="G92" s="136"/>
      <c r="H92" s="136"/>
      <c r="I92" s="136"/>
      <c r="J92" s="137" t="s">
        <v>84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8" customHeight="1">
      <c r="A94" s="31"/>
      <c r="B94" s="32"/>
      <c r="C94" s="138" t="s">
        <v>85</v>
      </c>
      <c r="D94" s="33"/>
      <c r="E94" s="33"/>
      <c r="F94" s="33"/>
      <c r="G94" s="33"/>
      <c r="H94" s="33"/>
      <c r="I94" s="33"/>
      <c r="J94" s="81">
        <f>J115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86</v>
      </c>
    </row>
    <row r="95" spans="1:47" s="9" customFormat="1" ht="24.9" customHeight="1">
      <c r="B95" s="139"/>
      <c r="C95" s="140"/>
      <c r="D95" s="141" t="s">
        <v>87</v>
      </c>
      <c r="E95" s="142"/>
      <c r="F95" s="142"/>
      <c r="G95" s="142"/>
      <c r="H95" s="142"/>
      <c r="I95" s="142"/>
      <c r="J95" s="143">
        <f>J116</f>
        <v>0</v>
      </c>
      <c r="K95" s="140"/>
      <c r="L95" s="144"/>
    </row>
    <row r="96" spans="1:47" s="10" customFormat="1" ht="19.95" customHeight="1">
      <c r="B96" s="145"/>
      <c r="C96" s="146"/>
      <c r="D96" s="147" t="s">
        <v>88</v>
      </c>
      <c r="E96" s="148"/>
      <c r="F96" s="148"/>
      <c r="G96" s="148"/>
      <c r="H96" s="148"/>
      <c r="I96" s="148"/>
      <c r="J96" s="149">
        <f>J117</f>
        <v>0</v>
      </c>
      <c r="K96" s="146"/>
      <c r="L96" s="150"/>
    </row>
    <row r="97" spans="1:31" s="10" customFormat="1" ht="19.95" customHeight="1">
      <c r="B97" s="145"/>
      <c r="C97" s="146"/>
      <c r="D97" s="147" t="s">
        <v>89</v>
      </c>
      <c r="E97" s="148"/>
      <c r="F97" s="148"/>
      <c r="G97" s="148"/>
      <c r="H97" s="148"/>
      <c r="I97" s="148"/>
      <c r="J97" s="149">
        <f>J120</f>
        <v>0</v>
      </c>
      <c r="K97" s="146"/>
      <c r="L97" s="150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" customHeight="1">
      <c r="A104" s="31"/>
      <c r="B104" s="32"/>
      <c r="C104" s="20" t="s">
        <v>90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15" t="str">
        <f>E7</f>
        <v>Přeštice ON - Oprava VB - projektová dokumentace</v>
      </c>
      <c r="F107" s="242"/>
      <c r="G107" s="242"/>
      <c r="H107" s="242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20</v>
      </c>
      <c r="D109" s="33"/>
      <c r="E109" s="33"/>
      <c r="F109" s="24" t="str">
        <f>F10</f>
        <v xml:space="preserve"> </v>
      </c>
      <c r="G109" s="33"/>
      <c r="H109" s="33"/>
      <c r="I109" s="26" t="s">
        <v>22</v>
      </c>
      <c r="J109" s="63" t="str">
        <f>IF(J10="","",J10)</f>
        <v>12. 7. 2020</v>
      </c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5.15" customHeight="1">
      <c r="A111" s="31"/>
      <c r="B111" s="32"/>
      <c r="C111" s="26" t="s">
        <v>24</v>
      </c>
      <c r="D111" s="33"/>
      <c r="E111" s="33"/>
      <c r="F111" s="24" t="str">
        <f>E13</f>
        <v xml:space="preserve"> </v>
      </c>
      <c r="G111" s="33"/>
      <c r="H111" s="33"/>
      <c r="I111" s="26" t="s">
        <v>29</v>
      </c>
      <c r="J111" s="29" t="str">
        <f>E19</f>
        <v xml:space="preserve"> 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15" customHeight="1">
      <c r="A112" s="31"/>
      <c r="B112" s="32"/>
      <c r="C112" s="26" t="s">
        <v>27</v>
      </c>
      <c r="D112" s="33"/>
      <c r="E112" s="33"/>
      <c r="F112" s="24" t="str">
        <f>IF(E16="","",E16)</f>
        <v>Vyplň údaj</v>
      </c>
      <c r="G112" s="33"/>
      <c r="H112" s="33"/>
      <c r="I112" s="26" t="s">
        <v>31</v>
      </c>
      <c r="J112" s="29" t="str">
        <f>E22</f>
        <v xml:space="preserve"> 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0.3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11" customFormat="1" ht="29.25" customHeight="1">
      <c r="A114" s="151"/>
      <c r="B114" s="152"/>
      <c r="C114" s="153" t="s">
        <v>91</v>
      </c>
      <c r="D114" s="154" t="s">
        <v>58</v>
      </c>
      <c r="E114" s="154" t="s">
        <v>54</v>
      </c>
      <c r="F114" s="154" t="s">
        <v>55</v>
      </c>
      <c r="G114" s="154" t="s">
        <v>92</v>
      </c>
      <c r="H114" s="154" t="s">
        <v>93</v>
      </c>
      <c r="I114" s="154" t="s">
        <v>94</v>
      </c>
      <c r="J114" s="154" t="s">
        <v>84</v>
      </c>
      <c r="K114" s="155" t="s">
        <v>95</v>
      </c>
      <c r="L114" s="156"/>
      <c r="M114" s="72" t="s">
        <v>1</v>
      </c>
      <c r="N114" s="73" t="s">
        <v>37</v>
      </c>
      <c r="O114" s="73" t="s">
        <v>96</v>
      </c>
      <c r="P114" s="73" t="s">
        <v>97</v>
      </c>
      <c r="Q114" s="73" t="s">
        <v>98</v>
      </c>
      <c r="R114" s="73" t="s">
        <v>99</v>
      </c>
      <c r="S114" s="73" t="s">
        <v>100</v>
      </c>
      <c r="T114" s="74" t="s">
        <v>101</v>
      </c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</row>
    <row r="115" spans="1:65" s="2" customFormat="1" ht="22.8" customHeight="1">
      <c r="A115" s="31"/>
      <c r="B115" s="32"/>
      <c r="C115" s="79" t="s">
        <v>102</v>
      </c>
      <c r="D115" s="33"/>
      <c r="E115" s="33"/>
      <c r="F115" s="33"/>
      <c r="G115" s="33"/>
      <c r="H115" s="33"/>
      <c r="I115" s="33"/>
      <c r="J115" s="157">
        <f>BK115</f>
        <v>0</v>
      </c>
      <c r="K115" s="33"/>
      <c r="L115" s="36"/>
      <c r="M115" s="75"/>
      <c r="N115" s="158"/>
      <c r="O115" s="76"/>
      <c r="P115" s="159">
        <f>P116</f>
        <v>0</v>
      </c>
      <c r="Q115" s="76"/>
      <c r="R115" s="159">
        <f>R116</f>
        <v>0</v>
      </c>
      <c r="S115" s="76"/>
      <c r="T115" s="160">
        <f>T116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4" t="s">
        <v>72</v>
      </c>
      <c r="AU115" s="14" t="s">
        <v>86</v>
      </c>
      <c r="BK115" s="161">
        <f>BK116</f>
        <v>0</v>
      </c>
    </row>
    <row r="116" spans="1:65" s="12" customFormat="1" ht="25.95" customHeight="1">
      <c r="B116" s="162"/>
      <c r="C116" s="163"/>
      <c r="D116" s="164" t="s">
        <v>72</v>
      </c>
      <c r="E116" s="165" t="s">
        <v>103</v>
      </c>
      <c r="F116" s="165" t="s">
        <v>104</v>
      </c>
      <c r="G116" s="163"/>
      <c r="H116" s="163"/>
      <c r="I116" s="166"/>
      <c r="J116" s="167">
        <f>BK116</f>
        <v>0</v>
      </c>
      <c r="K116" s="163"/>
      <c r="L116" s="168"/>
      <c r="M116" s="169"/>
      <c r="N116" s="170"/>
      <c r="O116" s="170"/>
      <c r="P116" s="171">
        <f>P117+P120</f>
        <v>0</v>
      </c>
      <c r="Q116" s="170"/>
      <c r="R116" s="171">
        <f>R117+R120</f>
        <v>0</v>
      </c>
      <c r="S116" s="170"/>
      <c r="T116" s="172">
        <f>T117+T120</f>
        <v>0</v>
      </c>
      <c r="AR116" s="173" t="s">
        <v>105</v>
      </c>
      <c r="AT116" s="174" t="s">
        <v>72</v>
      </c>
      <c r="AU116" s="174" t="s">
        <v>73</v>
      </c>
      <c r="AY116" s="173" t="s">
        <v>106</v>
      </c>
      <c r="BK116" s="175">
        <f>BK117+BK120</f>
        <v>0</v>
      </c>
    </row>
    <row r="117" spans="1:65" s="12" customFormat="1" ht="22.8" customHeight="1">
      <c r="B117" s="162"/>
      <c r="C117" s="163"/>
      <c r="D117" s="164" t="s">
        <v>72</v>
      </c>
      <c r="E117" s="176" t="s">
        <v>107</v>
      </c>
      <c r="F117" s="176" t="s">
        <v>108</v>
      </c>
      <c r="G117" s="163"/>
      <c r="H117" s="163"/>
      <c r="I117" s="166"/>
      <c r="J117" s="177">
        <f>BK117</f>
        <v>0</v>
      </c>
      <c r="K117" s="163"/>
      <c r="L117" s="168"/>
      <c r="M117" s="169"/>
      <c r="N117" s="170"/>
      <c r="O117" s="170"/>
      <c r="P117" s="171">
        <f>SUM(P118:P119)</f>
        <v>0</v>
      </c>
      <c r="Q117" s="170"/>
      <c r="R117" s="171">
        <f>SUM(R118:R119)</f>
        <v>0</v>
      </c>
      <c r="S117" s="170"/>
      <c r="T117" s="172">
        <f>SUM(T118:T119)</f>
        <v>0</v>
      </c>
      <c r="AR117" s="173" t="s">
        <v>105</v>
      </c>
      <c r="AT117" s="174" t="s">
        <v>72</v>
      </c>
      <c r="AU117" s="174" t="s">
        <v>78</v>
      </c>
      <c r="AY117" s="173" t="s">
        <v>106</v>
      </c>
      <c r="BK117" s="175">
        <f>SUM(BK118:BK119)</f>
        <v>0</v>
      </c>
    </row>
    <row r="118" spans="1:65" s="2" customFormat="1" ht="14.4" customHeight="1">
      <c r="A118" s="31"/>
      <c r="B118" s="32"/>
      <c r="C118" s="178" t="s">
        <v>78</v>
      </c>
      <c r="D118" s="178" t="s">
        <v>109</v>
      </c>
      <c r="E118" s="179" t="s">
        <v>110</v>
      </c>
      <c r="F118" s="180" t="s">
        <v>108</v>
      </c>
      <c r="G118" s="181" t="s">
        <v>111</v>
      </c>
      <c r="H118" s="182">
        <v>1</v>
      </c>
      <c r="I118" s="183"/>
      <c r="J118" s="184">
        <f>ROUND(I118*H118,2)</f>
        <v>0</v>
      </c>
      <c r="K118" s="180" t="s">
        <v>112</v>
      </c>
      <c r="L118" s="36"/>
      <c r="M118" s="185" t="s">
        <v>1</v>
      </c>
      <c r="N118" s="186" t="s">
        <v>38</v>
      </c>
      <c r="O118" s="68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9" t="s">
        <v>113</v>
      </c>
      <c r="AT118" s="189" t="s">
        <v>109</v>
      </c>
      <c r="AU118" s="189" t="s">
        <v>80</v>
      </c>
      <c r="AY118" s="14" t="s">
        <v>106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4" t="s">
        <v>78</v>
      </c>
      <c r="BK118" s="190">
        <f>ROUND(I118*H118,2)</f>
        <v>0</v>
      </c>
      <c r="BL118" s="14" t="s">
        <v>113</v>
      </c>
      <c r="BM118" s="189" t="s">
        <v>114</v>
      </c>
    </row>
    <row r="119" spans="1:65" s="2" customFormat="1" ht="14.4" customHeight="1">
      <c r="A119" s="31"/>
      <c r="B119" s="32"/>
      <c r="C119" s="178" t="s">
        <v>80</v>
      </c>
      <c r="D119" s="178" t="s">
        <v>109</v>
      </c>
      <c r="E119" s="179" t="s">
        <v>115</v>
      </c>
      <c r="F119" s="180" t="s">
        <v>116</v>
      </c>
      <c r="G119" s="181" t="s">
        <v>111</v>
      </c>
      <c r="H119" s="182">
        <v>1</v>
      </c>
      <c r="I119" s="183"/>
      <c r="J119" s="184">
        <f>ROUND(I119*H119,2)</f>
        <v>0</v>
      </c>
      <c r="K119" s="180" t="s">
        <v>112</v>
      </c>
      <c r="L119" s="36"/>
      <c r="M119" s="185" t="s">
        <v>1</v>
      </c>
      <c r="N119" s="186" t="s">
        <v>38</v>
      </c>
      <c r="O119" s="68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9" t="s">
        <v>113</v>
      </c>
      <c r="AT119" s="189" t="s">
        <v>109</v>
      </c>
      <c r="AU119" s="189" t="s">
        <v>80</v>
      </c>
      <c r="AY119" s="14" t="s">
        <v>106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4" t="s">
        <v>78</v>
      </c>
      <c r="BK119" s="190">
        <f>ROUND(I119*H119,2)</f>
        <v>0</v>
      </c>
      <c r="BL119" s="14" t="s">
        <v>113</v>
      </c>
      <c r="BM119" s="189" t="s">
        <v>117</v>
      </c>
    </row>
    <row r="120" spans="1:65" s="12" customFormat="1" ht="22.8" customHeight="1">
      <c r="B120" s="162"/>
      <c r="C120" s="163"/>
      <c r="D120" s="164" t="s">
        <v>72</v>
      </c>
      <c r="E120" s="176" t="s">
        <v>118</v>
      </c>
      <c r="F120" s="176" t="s">
        <v>119</v>
      </c>
      <c r="G120" s="163"/>
      <c r="H120" s="163"/>
      <c r="I120" s="166"/>
      <c r="J120" s="177">
        <f>BK120</f>
        <v>0</v>
      </c>
      <c r="K120" s="163"/>
      <c r="L120" s="168"/>
      <c r="M120" s="169"/>
      <c r="N120" s="170"/>
      <c r="O120" s="170"/>
      <c r="P120" s="171">
        <f>SUM(P121:P122)</f>
        <v>0</v>
      </c>
      <c r="Q120" s="170"/>
      <c r="R120" s="171">
        <f>SUM(R121:R122)</f>
        <v>0</v>
      </c>
      <c r="S120" s="170"/>
      <c r="T120" s="172">
        <f>SUM(T121:T122)</f>
        <v>0</v>
      </c>
      <c r="AR120" s="173" t="s">
        <v>105</v>
      </c>
      <c r="AT120" s="174" t="s">
        <v>72</v>
      </c>
      <c r="AU120" s="174" t="s">
        <v>78</v>
      </c>
      <c r="AY120" s="173" t="s">
        <v>106</v>
      </c>
      <c r="BK120" s="175">
        <f>SUM(BK121:BK122)</f>
        <v>0</v>
      </c>
    </row>
    <row r="121" spans="1:65" s="2" customFormat="1" ht="14.4" customHeight="1">
      <c r="A121" s="31"/>
      <c r="B121" s="32"/>
      <c r="C121" s="178" t="s">
        <v>120</v>
      </c>
      <c r="D121" s="178" t="s">
        <v>109</v>
      </c>
      <c r="E121" s="179" t="s">
        <v>121</v>
      </c>
      <c r="F121" s="180" t="s">
        <v>119</v>
      </c>
      <c r="G121" s="181" t="s">
        <v>111</v>
      </c>
      <c r="H121" s="182">
        <v>1</v>
      </c>
      <c r="I121" s="183"/>
      <c r="J121" s="184">
        <f>ROUND(I121*H121,2)</f>
        <v>0</v>
      </c>
      <c r="K121" s="180" t="s">
        <v>112</v>
      </c>
      <c r="L121" s="36"/>
      <c r="M121" s="185" t="s">
        <v>1</v>
      </c>
      <c r="N121" s="186" t="s">
        <v>38</v>
      </c>
      <c r="O121" s="68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9" t="s">
        <v>113</v>
      </c>
      <c r="AT121" s="189" t="s">
        <v>109</v>
      </c>
      <c r="AU121" s="189" t="s">
        <v>80</v>
      </c>
      <c r="AY121" s="14" t="s">
        <v>106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4" t="s">
        <v>78</v>
      </c>
      <c r="BK121" s="190">
        <f>ROUND(I121*H121,2)</f>
        <v>0</v>
      </c>
      <c r="BL121" s="14" t="s">
        <v>113</v>
      </c>
      <c r="BM121" s="189" t="s">
        <v>122</v>
      </c>
    </row>
    <row r="122" spans="1:65" s="2" customFormat="1" ht="14.4" customHeight="1">
      <c r="A122" s="31"/>
      <c r="B122" s="32"/>
      <c r="C122" s="178" t="s">
        <v>123</v>
      </c>
      <c r="D122" s="178" t="s">
        <v>109</v>
      </c>
      <c r="E122" s="179" t="s">
        <v>124</v>
      </c>
      <c r="F122" s="180" t="s">
        <v>125</v>
      </c>
      <c r="G122" s="181" t="s">
        <v>111</v>
      </c>
      <c r="H122" s="182">
        <v>1</v>
      </c>
      <c r="I122" s="183"/>
      <c r="J122" s="184">
        <f>ROUND(I122*H122,2)</f>
        <v>0</v>
      </c>
      <c r="K122" s="180" t="s">
        <v>112</v>
      </c>
      <c r="L122" s="36"/>
      <c r="M122" s="191" t="s">
        <v>1</v>
      </c>
      <c r="N122" s="192" t="s">
        <v>38</v>
      </c>
      <c r="O122" s="193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9" t="s">
        <v>113</v>
      </c>
      <c r="AT122" s="189" t="s">
        <v>109</v>
      </c>
      <c r="AU122" s="189" t="s">
        <v>80</v>
      </c>
      <c r="AY122" s="14" t="s">
        <v>106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4" t="s">
        <v>78</v>
      </c>
      <c r="BK122" s="190">
        <f>ROUND(I122*H122,2)</f>
        <v>0</v>
      </c>
      <c r="BL122" s="14" t="s">
        <v>113</v>
      </c>
      <c r="BM122" s="189" t="s">
        <v>126</v>
      </c>
    </row>
    <row r="123" spans="1:65" s="2" customFormat="1" ht="6.9" customHeight="1">
      <c r="A123" s="3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36"/>
      <c r="M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</sheetData>
  <sheetProtection algorithmName="SHA-512" hashValue="tVTskFa1p/vbmNMnGAsADudgWoqI/m88+deftkl09nOBCM2x4Rj4jZYYBrRJ6HVriTOY7zAYS3GK8S9ctWqOjA==" saltValue="5QlBQOOX+zKxgp8QKLZIJEdjzWhsiUm3cx9l0casUSHkNQGutdksHQNUEvDp6AcemmqQusKW3ogKGqR9LQF6WQ==" spinCount="100000" sheet="1" objects="1" scenarios="1" formatColumns="0" formatRows="0" autoFilter="0"/>
  <autoFilter ref="C114:K122"/>
  <mergeCells count="6">
    <mergeCell ref="L2:V2"/>
    <mergeCell ref="E7:H7"/>
    <mergeCell ref="E16:H16"/>
    <mergeCell ref="E25:H25"/>
    <mergeCell ref="E85:H85"/>
    <mergeCell ref="E107:H10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65420184 - Přeštice ON - ...</vt:lpstr>
      <vt:lpstr>'65420184 - Přeštice ON - ...'!Názvy_tisku</vt:lpstr>
      <vt:lpstr>'Rekapitulace stavby'!Názvy_tisku</vt:lpstr>
      <vt:lpstr>'65420184 - Přeštice ON -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Bouček Václav, Ing.</dc:creator>
  <cp:lastModifiedBy>Urbánková Markéta</cp:lastModifiedBy>
  <dcterms:created xsi:type="dcterms:W3CDTF">2020-08-07T11:58:21Z</dcterms:created>
  <dcterms:modified xsi:type="dcterms:W3CDTF">2020-08-25T06:01:44Z</dcterms:modified>
</cp:coreProperties>
</file>